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Area" localSheetId="0">'Лист3'!$A$1:$H$130</definedName>
  </definedNames>
  <calcPr fullCalcOnLoad="1"/>
</workbook>
</file>

<file path=xl/sharedStrings.xml><?xml version="1.0" encoding="utf-8"?>
<sst xmlns="http://schemas.openxmlformats.org/spreadsheetml/2006/main" count="177" uniqueCount="55">
  <si>
    <t>Код</t>
  </si>
  <si>
    <t>Назва трансферту</t>
  </si>
  <si>
    <t>Назва бюджету</t>
  </si>
  <si>
    <t>Міжбюджетні трансферти, що надходять до бюджету</t>
  </si>
  <si>
    <t>Загальний фонд</t>
  </si>
  <si>
    <t>Сума</t>
  </si>
  <si>
    <t>Щоденний норматив відрахувань</t>
  </si>
  <si>
    <t>Спеціальний фонд</t>
  </si>
  <si>
    <t>Разом</t>
  </si>
  <si>
    <t>грн.</t>
  </si>
  <si>
    <t>Ленінський</t>
  </si>
  <si>
    <t>Хортицький</t>
  </si>
  <si>
    <t>Орджонікідзевський</t>
  </si>
  <si>
    <t>Жовтневий</t>
  </si>
  <si>
    <t>Шевченківський</t>
  </si>
  <si>
    <t>Заводський</t>
  </si>
  <si>
    <t>Комунарський</t>
  </si>
  <si>
    <t>Міський</t>
  </si>
  <si>
    <t>до рішення міської ради</t>
  </si>
  <si>
    <t>____________№__________</t>
  </si>
  <si>
    <t>Додаток 5</t>
  </si>
  <si>
    <t>Міжбюджетні трансферти, що передаються з бюджету</t>
  </si>
  <si>
    <t>Кошти, що передаються до державного бюджету з бюджету Автономної Республіки Крим, обласних і районних бюджетів, міських (міст Києва і Севастополя, міст республіканського значення Автономної Республіки Крим та міст обласного значення) бюджетів</t>
  </si>
  <si>
    <t xml:space="preserve">Дотації вирівнювання, що передаються з районних та міських (міст Києва і Севастополя, міст республіканського і обласного значення) бюджетів </t>
  </si>
  <si>
    <t>бюджет м.Запоріжжя</t>
  </si>
  <si>
    <t>бюджет м.Запоріжжя, всього</t>
  </si>
  <si>
    <t>в тому числі по районах:</t>
  </si>
  <si>
    <t>Секретар ради</t>
  </si>
  <si>
    <t>І.І.Наливайко</t>
  </si>
  <si>
    <t>Показники міжбюджетних трансфертів між бюджетом м.Запоріжжя та іншими бюджетами на 2005 рік</t>
  </si>
  <si>
    <t>Назва району</t>
  </si>
  <si>
    <t>міський</t>
  </si>
  <si>
    <t>Інші дотації</t>
  </si>
  <si>
    <t xml:space="preserve">Розподіл трансфертів у складі бюджету міста </t>
  </si>
  <si>
    <t>Офіційні трансферти</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</si>
  <si>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</si>
  <si>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Всього</t>
  </si>
  <si>
    <t>ВСЬОГО</t>
  </si>
  <si>
    <t>Щоденний норматив відрахувань, %</t>
  </si>
  <si>
    <t xml:space="preserve">Субвенція на виплату допомоги сім'ям з дітьми, малозабезпеченим сім'ям, інвалідам з дитинства і дитям-інвалідам </t>
  </si>
  <si>
    <t>Субвенція на надання пільг ветеранам війни і праці, ветеранам військової служби, ветеранам органів внутрішніх справ, ветеранам державної пожежної охорони, особам, звільненим з військової служби, які стали інвалідами під час проходження військової служби, реабілітованим громадянам, які стали інвалідами внаслідок репресій, або є пенсіонерами та громадянам, які постраждали внаслідок Чорнобильської катастрофи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</si>
  <si>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 xml:space="preserve">Субвенція на надання  пільг ветеранам війни, ветеранам праці, які мають особливі трудові заслуги перед Батьківщиною, ветеранам військової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t>
  </si>
  <si>
    <t xml:space="preserve">служби, батькам та членам сімей військовослужбовців, які загинули, померли або стали інвалідами при проходженні військової служби, громадянам, 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частиною другої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</si>
  <si>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t>
  </si>
  <si>
    <t xml:space="preserve">Субвенція на надання  пільг ветеранам війни, ветеранам праці, які мають особливі трудові заслуги перед Батьківщиною, ветеранам військової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t>
  </si>
  <si>
    <t xml:space="preserve">реабілітованим громадянам, які стали інвалідами внаслідок репресій або є пенсіонерами, громадянам, 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частиною другої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</si>
  <si>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Субвенції на виконання власних повноважень територіальних громад сіл, селищ, міст і їх об'єктів</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</si>
  <si>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учасників бойових дій в Афганістані та воєнних конфліктів</t>
  </si>
  <si>
    <t>Субвенція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2005 році</t>
  </si>
  <si>
    <t xml:space="preserve">Субвенція на будівництво газопроводів-відводів та газифікацію населенних пунктів, у першу чергу сільських </t>
  </si>
  <si>
    <t>Інші субвенції</t>
  </si>
  <si>
    <t>Субвенція з державного бюджету місцевим бюджетам на здійснення виплат, визначених Законом України "Про реструктуризацію забогованості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</si>
  <si>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знецінених грошових заощаджень</t>
  </si>
  <si>
    <t xml:space="preserve">Додаткова дотація з державного бюджету для поетапного запровадження умов оплати праці працівників бюджетної сфери на основі Єдиної тарифної сітки та забезпечення видатків на оплату праці </t>
  </si>
  <si>
    <t>Додаткова дотація з державного бюджету місцевим бюджетам на забезпечення здійснення видатків на оплату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</si>
</sst>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
    <font>
      <sz val="10"/>
      <name val="Arial"/>
      <family val="0"/>
    </font>
    <font>
      <sz val="12"/>
      <name val="Arial"/>
      <family val="2"/>
    </font>
    <font>
      <b/>
      <sz val="12"/>
      <name val="Arial"/>
      <family val="2"/>
    </font>
    <font>
      <b/>
      <sz val="10"/>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7">
    <xf numFmtId="0" fontId="0" fillId="0" borderId="0" xfId="0" applyAlignment="1">
      <alignment/>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Font="1" applyBorder="1" applyAlignment="1">
      <alignment/>
    </xf>
    <xf numFmtId="0" fontId="0" fillId="0" borderId="1" xfId="0" applyFont="1" applyBorder="1" applyAlignment="1">
      <alignment/>
    </xf>
    <xf numFmtId="0" fontId="0" fillId="0" borderId="0" xfId="0" applyFont="1" applyAlignment="1">
      <alignment/>
    </xf>
    <xf numFmtId="0" fontId="0" fillId="0" borderId="0" xfId="0" applyFont="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right" wrapText="1"/>
    </xf>
    <xf numFmtId="0" fontId="0" fillId="0" borderId="2" xfId="0" applyBorder="1" applyAlignment="1">
      <alignment horizontal="right" vertical="center" wrapText="1"/>
    </xf>
    <xf numFmtId="0" fontId="0" fillId="0" borderId="2" xfId="0" applyBorder="1" applyAlignment="1">
      <alignment horizontal="center" wrapText="1"/>
    </xf>
    <xf numFmtId="0" fontId="0" fillId="0" borderId="1" xfId="0" applyFont="1" applyBorder="1" applyAlignment="1">
      <alignment wrapText="1" shrinkToFit="1"/>
    </xf>
    <xf numFmtId="0" fontId="0" fillId="0" borderId="1" xfId="0" applyFont="1" applyFill="1" applyBorder="1" applyAlignment="1">
      <alignment wrapText="1"/>
    </xf>
    <xf numFmtId="0" fontId="1" fillId="0" borderId="0" xfId="0" applyFont="1" applyAlignment="1">
      <alignment/>
    </xf>
    <xf numFmtId="0" fontId="1" fillId="0" borderId="0" xfId="0" applyFont="1" applyAlignment="1">
      <alignment horizontal="center"/>
    </xf>
    <xf numFmtId="0" fontId="1"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left"/>
    </xf>
    <xf numFmtId="0" fontId="0" fillId="0" borderId="1" xfId="0" applyBorder="1" applyAlignment="1">
      <alignment horizontal="left" vertical="center" wrapText="1"/>
    </xf>
    <xf numFmtId="0" fontId="3" fillId="0" borderId="1" xfId="0" applyFont="1" applyBorder="1" applyAlignment="1">
      <alignment/>
    </xf>
    <xf numFmtId="0" fontId="3" fillId="0" borderId="0" xfId="0" applyFont="1" applyAlignment="1">
      <alignment/>
    </xf>
    <xf numFmtId="0" fontId="0" fillId="0" borderId="1" xfId="0" applyBorder="1" applyAlignment="1">
      <alignment horizontal="center" wrapText="1"/>
    </xf>
    <xf numFmtId="0" fontId="0" fillId="0" borderId="1" xfId="0" applyBorder="1" applyAlignment="1">
      <alignment horizontal="right" vertical="center" wrapText="1"/>
    </xf>
    <xf numFmtId="0" fontId="0" fillId="0" borderId="0" xfId="0" applyFont="1" applyAlignment="1">
      <alignment/>
    </xf>
    <xf numFmtId="2" fontId="0" fillId="0" borderId="1" xfId="0" applyNumberFormat="1" applyFont="1" applyBorder="1" applyAlignment="1">
      <alignment/>
    </xf>
    <xf numFmtId="2" fontId="0" fillId="0" borderId="2" xfId="0" applyNumberFormat="1" applyBorder="1" applyAlignment="1">
      <alignment horizontal="right" vertical="center" wrapText="1"/>
    </xf>
    <xf numFmtId="0" fontId="2" fillId="0" borderId="0" xfId="0" applyFont="1" applyAlignment="1">
      <alignment horizontal="center"/>
    </xf>
    <xf numFmtId="0" fontId="0" fillId="0" borderId="1" xfId="0" applyBorder="1" applyAlignment="1">
      <alignment horizontal="center" vertical="center" wrapText="1"/>
    </xf>
    <xf numFmtId="0" fontId="0" fillId="0" borderId="2" xfId="0" applyBorder="1" applyAlignment="1">
      <alignment horizontal="right"/>
    </xf>
    <xf numFmtId="0" fontId="0" fillId="0" borderId="3" xfId="0"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0"/>
  <sheetViews>
    <sheetView tabSelected="1" view="pageBreakPreview" zoomScale="70" zoomScaleNormal="75" zoomScaleSheetLayoutView="70" workbookViewId="0" topLeftCell="A1">
      <pane xSplit="2" ySplit="9" topLeftCell="D66" activePane="bottomRight" state="frozen"/>
      <selection pane="topLeft" activeCell="A1" sqref="A1"/>
      <selection pane="topRight" activeCell="C1" sqref="C1"/>
      <selection pane="bottomLeft" activeCell="A10" sqref="A10"/>
      <selection pane="bottomRight" activeCell="B78" sqref="B78"/>
    </sheetView>
  </sheetViews>
  <sheetFormatPr defaultColWidth="9.140625" defaultRowHeight="12.75"/>
  <cols>
    <col min="1" max="1" width="10.421875" style="0" bestFit="1" customWidth="1"/>
    <col min="2" max="2" width="95.28125" style="0" customWidth="1"/>
    <col min="3" max="3" width="20.421875" style="0" customWidth="1"/>
    <col min="4" max="4" width="12.28125" style="0" customWidth="1"/>
    <col min="5" max="5" width="14.8515625" style="0" customWidth="1"/>
    <col min="6" max="6" width="11.8515625" style="0" customWidth="1"/>
    <col min="7" max="7" width="15.421875" style="0" customWidth="1"/>
    <col min="8" max="8" width="16.421875" style="0" customWidth="1"/>
  </cols>
  <sheetData>
    <row r="1" spans="7:8" ht="15">
      <c r="G1" s="16" t="s">
        <v>20</v>
      </c>
      <c r="H1" s="16"/>
    </row>
    <row r="2" spans="7:8" ht="15">
      <c r="G2" s="16" t="s">
        <v>18</v>
      </c>
      <c r="H2" s="16"/>
    </row>
    <row r="3" spans="7:8" ht="4.5" customHeight="1">
      <c r="G3" s="16"/>
      <c r="H3" s="16"/>
    </row>
    <row r="4" spans="7:8" ht="15">
      <c r="G4" s="16" t="s">
        <v>19</v>
      </c>
      <c r="H4" s="16"/>
    </row>
    <row r="5" spans="1:8" ht="15.75">
      <c r="A5" s="29" t="s">
        <v>29</v>
      </c>
      <c r="B5" s="29"/>
      <c r="C5" s="29"/>
      <c r="D5" s="29"/>
      <c r="E5" s="29"/>
      <c r="F5" s="29"/>
      <c r="G5" s="29"/>
      <c r="H5" s="29"/>
    </row>
    <row r="6" ht="12.75">
      <c r="H6" t="s">
        <v>9</v>
      </c>
    </row>
    <row r="7" spans="1:8" s="1" customFormat="1" ht="12.75">
      <c r="A7" s="30" t="s">
        <v>0</v>
      </c>
      <c r="B7" s="30" t="s">
        <v>1</v>
      </c>
      <c r="C7" s="30" t="s">
        <v>2</v>
      </c>
      <c r="D7" s="30" t="s">
        <v>3</v>
      </c>
      <c r="E7" s="30"/>
      <c r="F7" s="30"/>
      <c r="G7" s="30"/>
      <c r="H7" s="30"/>
    </row>
    <row r="8" spans="1:8" s="1" customFormat="1" ht="12.75">
      <c r="A8" s="30"/>
      <c r="B8" s="30"/>
      <c r="C8" s="30"/>
      <c r="D8" s="30" t="s">
        <v>4</v>
      </c>
      <c r="E8" s="30"/>
      <c r="F8" s="30" t="s">
        <v>7</v>
      </c>
      <c r="G8" s="30"/>
      <c r="H8" s="30" t="s">
        <v>8</v>
      </c>
    </row>
    <row r="9" spans="1:8" s="1" customFormat="1" ht="35.25" customHeight="1">
      <c r="A9" s="30"/>
      <c r="B9" s="30"/>
      <c r="C9" s="30"/>
      <c r="D9" s="2" t="s">
        <v>5</v>
      </c>
      <c r="E9" s="2" t="s">
        <v>6</v>
      </c>
      <c r="F9" s="2" t="s">
        <v>5</v>
      </c>
      <c r="G9" s="2" t="s">
        <v>6</v>
      </c>
      <c r="H9" s="30"/>
    </row>
    <row r="10" spans="1:8" s="1" customFormat="1" ht="25.5">
      <c r="A10" s="10">
        <v>40000000</v>
      </c>
      <c r="B10" s="4" t="s">
        <v>34</v>
      </c>
      <c r="C10" s="10" t="s">
        <v>25</v>
      </c>
      <c r="D10" s="12">
        <f>SUM(D11:D18)</f>
        <v>137704836</v>
      </c>
      <c r="E10" s="12">
        <f>SUM(E11:E18)</f>
        <v>0</v>
      </c>
      <c r="F10" s="28">
        <f>SUM(F11:F18)</f>
        <v>28710265.39</v>
      </c>
      <c r="G10" s="12">
        <f>SUM(G11:G18)</f>
        <v>0</v>
      </c>
      <c r="H10" s="28">
        <f>SUM(H11:H18)</f>
        <v>166415101.39</v>
      </c>
    </row>
    <row r="11" spans="1:8" s="1" customFormat="1" ht="12.75">
      <c r="A11" s="10"/>
      <c r="B11" s="4"/>
      <c r="C11" s="3" t="s">
        <v>10</v>
      </c>
      <c r="D11" s="12">
        <f>D31+D42+D51+D61+D70+D80+D91+D20</f>
        <v>18854412</v>
      </c>
      <c r="E11" s="10"/>
      <c r="F11" s="10">
        <f aca="true" t="shared" si="0" ref="F11:F17">F31+F42+F51+F61+F70+F80+F91</f>
        <v>5900300.49</v>
      </c>
      <c r="G11" s="10"/>
      <c r="H11" s="12">
        <f>D11+F11</f>
        <v>24754712.490000002</v>
      </c>
    </row>
    <row r="12" spans="1:8" s="1" customFormat="1" ht="12.75">
      <c r="A12" s="10"/>
      <c r="B12" s="4"/>
      <c r="C12" s="3" t="s">
        <v>11</v>
      </c>
      <c r="D12" s="12">
        <f>D32+D43+D52+D62+D71+D81+D92+D21</f>
        <v>13946473</v>
      </c>
      <c r="E12" s="10"/>
      <c r="F12" s="10">
        <f t="shared" si="0"/>
        <v>6094318.33</v>
      </c>
      <c r="G12" s="10"/>
      <c r="H12" s="12">
        <f aca="true" t="shared" si="1" ref="H12:H29">D12+F12</f>
        <v>20040791.33</v>
      </c>
    </row>
    <row r="13" spans="1:8" s="1" customFormat="1" ht="12.75">
      <c r="A13" s="10"/>
      <c r="B13" s="4"/>
      <c r="C13" s="3" t="s">
        <v>12</v>
      </c>
      <c r="D13" s="12">
        <f>D33+D44+D53+D63+D72+D82+D93+D22</f>
        <v>14627620</v>
      </c>
      <c r="E13" s="10"/>
      <c r="F13" s="10">
        <f t="shared" si="0"/>
        <v>1851315.25</v>
      </c>
      <c r="G13" s="10"/>
      <c r="H13" s="12">
        <f t="shared" si="1"/>
        <v>16478935.25</v>
      </c>
    </row>
    <row r="14" spans="1:8" s="1" customFormat="1" ht="12.75">
      <c r="A14" s="10"/>
      <c r="B14" s="4"/>
      <c r="C14" s="3" t="s">
        <v>13</v>
      </c>
      <c r="D14" s="12">
        <f>D34+D45+D54+D64+D73+D83+D94+D23</f>
        <v>9792791</v>
      </c>
      <c r="E14" s="10"/>
      <c r="F14" s="10">
        <f t="shared" si="0"/>
        <v>981397.98</v>
      </c>
      <c r="G14" s="10"/>
      <c r="H14" s="12">
        <f t="shared" si="1"/>
        <v>10774188.98</v>
      </c>
    </row>
    <row r="15" spans="1:8" s="1" customFormat="1" ht="12.75">
      <c r="A15" s="10"/>
      <c r="B15" s="4"/>
      <c r="C15" s="3" t="s">
        <v>14</v>
      </c>
      <c r="D15" s="12">
        <f>D35+D46+D55+D65+D74+D84+D95+D24</f>
        <v>19881079</v>
      </c>
      <c r="E15" s="10"/>
      <c r="F15" s="10">
        <f t="shared" si="0"/>
        <v>3793220.8</v>
      </c>
      <c r="G15" s="10"/>
      <c r="H15" s="12">
        <f t="shared" si="1"/>
        <v>23674299.8</v>
      </c>
    </row>
    <row r="16" spans="1:8" s="1" customFormat="1" ht="12.75">
      <c r="A16" s="10"/>
      <c r="B16" s="4"/>
      <c r="C16" s="3" t="s">
        <v>15</v>
      </c>
      <c r="D16" s="12">
        <f>D36+D47+D56+D66+D75+D85+D96+D25</f>
        <v>8476467</v>
      </c>
      <c r="E16" s="10"/>
      <c r="F16" s="10">
        <f t="shared" si="0"/>
        <v>1719678.54</v>
      </c>
      <c r="G16" s="10"/>
      <c r="H16" s="12">
        <f t="shared" si="1"/>
        <v>10196145.54</v>
      </c>
    </row>
    <row r="17" spans="1:8" s="1" customFormat="1" ht="12.75">
      <c r="A17" s="10"/>
      <c r="B17" s="4"/>
      <c r="C17" s="3" t="s">
        <v>16</v>
      </c>
      <c r="D17" s="12">
        <f>D37+D48+D57+D67+D76+D86+D97+D26</f>
        <v>17690729</v>
      </c>
      <c r="E17" s="10"/>
      <c r="F17" s="10">
        <f t="shared" si="0"/>
        <v>4241264.78</v>
      </c>
      <c r="G17" s="10"/>
      <c r="H17" s="12">
        <f t="shared" si="1"/>
        <v>21931993.78</v>
      </c>
    </row>
    <row r="18" spans="1:8" s="1" customFormat="1" ht="12.75">
      <c r="A18" s="10"/>
      <c r="B18" s="4"/>
      <c r="C18" s="3" t="s">
        <v>17</v>
      </c>
      <c r="D18" s="12">
        <f>D27+D29+D38+D39+D49+D58+D68+D77+D78+D87+D88+D89+D98+D28</f>
        <v>34435265</v>
      </c>
      <c r="E18" s="10"/>
      <c r="F18" s="10">
        <f>F19+F29+F38+F39+F49+F58+F68+F77+F78+F87+F88+F89+F98</f>
        <v>4128769.2199999997</v>
      </c>
      <c r="G18" s="10"/>
      <c r="H18" s="12">
        <f t="shared" si="1"/>
        <v>38564034.22</v>
      </c>
    </row>
    <row r="19" spans="1:8" s="1" customFormat="1" ht="25.5">
      <c r="A19" s="10">
        <v>41020600</v>
      </c>
      <c r="B19" s="4" t="s">
        <v>35</v>
      </c>
      <c r="C19" s="10" t="s">
        <v>25</v>
      </c>
      <c r="D19" s="12">
        <v>6055900</v>
      </c>
      <c r="E19" s="10"/>
      <c r="F19" s="10"/>
      <c r="G19" s="10"/>
      <c r="H19" s="12">
        <f t="shared" si="1"/>
        <v>6055900</v>
      </c>
    </row>
    <row r="20" spans="1:8" s="1" customFormat="1" ht="12.75">
      <c r="A20" s="10"/>
      <c r="B20" s="4" t="s">
        <v>26</v>
      </c>
      <c r="C20" s="3" t="s">
        <v>10</v>
      </c>
      <c r="D20" s="12">
        <v>789845</v>
      </c>
      <c r="E20" s="12"/>
      <c r="F20" s="12"/>
      <c r="G20" s="12"/>
      <c r="H20" s="12">
        <f>D20+F20</f>
        <v>789845</v>
      </c>
    </row>
    <row r="21" spans="1:8" s="1" customFormat="1" ht="12.75">
      <c r="A21" s="10"/>
      <c r="B21" s="10"/>
      <c r="C21" s="3" t="s">
        <v>11</v>
      </c>
      <c r="D21" s="12">
        <v>618057</v>
      </c>
      <c r="E21" s="12"/>
      <c r="F21" s="12"/>
      <c r="G21" s="12"/>
      <c r="H21" s="12">
        <f>D21+F21</f>
        <v>618057</v>
      </c>
    </row>
    <row r="22" spans="1:8" s="1" customFormat="1" ht="12.75">
      <c r="A22" s="10"/>
      <c r="B22" s="10"/>
      <c r="C22" s="3" t="s">
        <v>12</v>
      </c>
      <c r="D22" s="12">
        <v>517917</v>
      </c>
      <c r="E22" s="12"/>
      <c r="F22" s="12"/>
      <c r="G22" s="12"/>
      <c r="H22" s="12">
        <f aca="true" t="shared" si="2" ref="H22:H28">D22+F22</f>
        <v>517917</v>
      </c>
    </row>
    <row r="23" spans="1:8" s="1" customFormat="1" ht="12.75">
      <c r="A23" s="10"/>
      <c r="B23" s="10"/>
      <c r="C23" s="3" t="s">
        <v>13</v>
      </c>
      <c r="D23" s="12">
        <v>378215</v>
      </c>
      <c r="E23" s="12"/>
      <c r="F23" s="12"/>
      <c r="G23" s="12"/>
      <c r="H23" s="12">
        <f t="shared" si="2"/>
        <v>378215</v>
      </c>
    </row>
    <row r="24" spans="1:8" s="1" customFormat="1" ht="12.75">
      <c r="A24" s="10"/>
      <c r="B24" s="10"/>
      <c r="C24" s="3" t="s">
        <v>14</v>
      </c>
      <c r="D24" s="12">
        <v>734250</v>
      </c>
      <c r="E24" s="12"/>
      <c r="F24" s="12"/>
      <c r="G24" s="12"/>
      <c r="H24" s="12">
        <f t="shared" si="2"/>
        <v>734250</v>
      </c>
    </row>
    <row r="25" spans="1:8" s="1" customFormat="1" ht="12.75">
      <c r="A25" s="10"/>
      <c r="B25" s="10"/>
      <c r="C25" s="3" t="s">
        <v>15</v>
      </c>
      <c r="D25" s="12">
        <v>280886</v>
      </c>
      <c r="E25" s="12"/>
      <c r="F25" s="12"/>
      <c r="G25" s="12"/>
      <c r="H25" s="12">
        <f t="shared" si="2"/>
        <v>280886</v>
      </c>
    </row>
    <row r="26" spans="1:8" s="1" customFormat="1" ht="12.75">
      <c r="A26" s="10"/>
      <c r="B26" s="10"/>
      <c r="C26" s="3" t="s">
        <v>16</v>
      </c>
      <c r="D26" s="12">
        <v>745550</v>
      </c>
      <c r="E26" s="12"/>
      <c r="F26" s="12"/>
      <c r="G26" s="12"/>
      <c r="H26" s="12">
        <f t="shared" si="2"/>
        <v>745550</v>
      </c>
    </row>
    <row r="27" spans="1:8" s="1" customFormat="1" ht="12.75">
      <c r="A27" s="10"/>
      <c r="B27" s="10"/>
      <c r="C27" s="3" t="s">
        <v>17</v>
      </c>
      <c r="D27" s="12">
        <v>1991180</v>
      </c>
      <c r="E27" s="12"/>
      <c r="F27" s="12"/>
      <c r="G27" s="12"/>
      <c r="H27" s="12">
        <f t="shared" si="2"/>
        <v>1991180</v>
      </c>
    </row>
    <row r="28" spans="1:8" s="1" customFormat="1" ht="51">
      <c r="A28" s="10">
        <v>41020700</v>
      </c>
      <c r="B28" s="4" t="s">
        <v>54</v>
      </c>
      <c r="C28" s="10" t="s">
        <v>25</v>
      </c>
      <c r="D28" s="12">
        <v>2252600</v>
      </c>
      <c r="E28" s="12"/>
      <c r="F28" s="12"/>
      <c r="G28" s="12"/>
      <c r="H28" s="12">
        <f t="shared" si="2"/>
        <v>2252600</v>
      </c>
    </row>
    <row r="29" spans="1:8" s="1" customFormat="1" ht="25.5">
      <c r="A29" s="10">
        <v>41030500</v>
      </c>
      <c r="B29" s="4" t="s">
        <v>46</v>
      </c>
      <c r="C29" s="10" t="s">
        <v>25</v>
      </c>
      <c r="D29" s="10"/>
      <c r="E29" s="10"/>
      <c r="F29" s="10">
        <v>1360000</v>
      </c>
      <c r="G29" s="10"/>
      <c r="H29" s="12">
        <f t="shared" si="1"/>
        <v>1360000</v>
      </c>
    </row>
    <row r="30" spans="1:8" s="1" customFormat="1" ht="25.5">
      <c r="A30" s="10">
        <v>41030600</v>
      </c>
      <c r="B30" s="4" t="s">
        <v>39</v>
      </c>
      <c r="C30" s="10" t="s">
        <v>25</v>
      </c>
      <c r="D30" s="11">
        <f>SUM(D31:D38)</f>
        <v>35544400</v>
      </c>
      <c r="E30" s="11">
        <f>SUM(E31:E38)</f>
        <v>0</v>
      </c>
      <c r="F30" s="11">
        <f>SUM(F31:F38)</f>
        <v>0</v>
      </c>
      <c r="G30" s="11">
        <f>SUM(G31:G38)</f>
        <v>0</v>
      </c>
      <c r="H30" s="11">
        <f>SUM(H31:H38)</f>
        <v>35544400</v>
      </c>
    </row>
    <row r="31" spans="1:8" s="1" customFormat="1" ht="12.75">
      <c r="A31" s="10"/>
      <c r="B31" s="4" t="s">
        <v>26</v>
      </c>
      <c r="C31" s="3" t="s">
        <v>10</v>
      </c>
      <c r="D31" s="12">
        <v>5971991</v>
      </c>
      <c r="E31" s="12"/>
      <c r="F31" s="12"/>
      <c r="G31" s="12"/>
      <c r="H31" s="12">
        <f>D31+F31</f>
        <v>5971991</v>
      </c>
    </row>
    <row r="32" spans="1:8" s="1" customFormat="1" ht="12.75">
      <c r="A32" s="10"/>
      <c r="B32" s="10"/>
      <c r="C32" s="3" t="s">
        <v>11</v>
      </c>
      <c r="D32" s="12">
        <v>4979761</v>
      </c>
      <c r="E32" s="12"/>
      <c r="F32" s="12"/>
      <c r="G32" s="12"/>
      <c r="H32" s="12">
        <f>D32+F32</f>
        <v>4979761</v>
      </c>
    </row>
    <row r="33" spans="1:8" s="1" customFormat="1" ht="12.75">
      <c r="A33" s="10"/>
      <c r="B33" s="10"/>
      <c r="C33" s="3" t="s">
        <v>12</v>
      </c>
      <c r="D33" s="12">
        <v>3781072</v>
      </c>
      <c r="E33" s="12"/>
      <c r="F33" s="12"/>
      <c r="G33" s="12"/>
      <c r="H33" s="12">
        <f aca="true" t="shared" si="3" ref="H33:H39">D33+F33</f>
        <v>3781072</v>
      </c>
    </row>
    <row r="34" spans="1:8" s="1" customFormat="1" ht="12.75">
      <c r="A34" s="10"/>
      <c r="B34" s="10"/>
      <c r="C34" s="3" t="s">
        <v>13</v>
      </c>
      <c r="D34" s="12">
        <v>2957824</v>
      </c>
      <c r="E34" s="12"/>
      <c r="F34" s="12"/>
      <c r="G34" s="12"/>
      <c r="H34" s="12">
        <f t="shared" si="3"/>
        <v>2957824</v>
      </c>
    </row>
    <row r="35" spans="1:8" s="1" customFormat="1" ht="12.75">
      <c r="A35" s="10"/>
      <c r="B35" s="10"/>
      <c r="C35" s="3" t="s">
        <v>14</v>
      </c>
      <c r="D35" s="12">
        <v>7573643</v>
      </c>
      <c r="E35" s="12"/>
      <c r="F35" s="12"/>
      <c r="G35" s="12"/>
      <c r="H35" s="12">
        <f t="shared" si="3"/>
        <v>7573643</v>
      </c>
    </row>
    <row r="36" spans="1:8" s="1" customFormat="1" ht="12.75">
      <c r="A36" s="10"/>
      <c r="B36" s="10"/>
      <c r="C36" s="3" t="s">
        <v>15</v>
      </c>
      <c r="D36" s="12">
        <v>3757758</v>
      </c>
      <c r="E36" s="12"/>
      <c r="F36" s="12"/>
      <c r="G36" s="12"/>
      <c r="H36" s="12">
        <f t="shared" si="3"/>
        <v>3757758</v>
      </c>
    </row>
    <row r="37" spans="1:8" s="1" customFormat="1" ht="12.75">
      <c r="A37" s="10"/>
      <c r="B37" s="10"/>
      <c r="C37" s="3" t="s">
        <v>16</v>
      </c>
      <c r="D37" s="12">
        <v>6522351</v>
      </c>
      <c r="E37" s="12"/>
      <c r="F37" s="12"/>
      <c r="G37" s="12"/>
      <c r="H37" s="12">
        <f t="shared" si="3"/>
        <v>6522351</v>
      </c>
    </row>
    <row r="38" spans="1:8" s="1" customFormat="1" ht="12.75">
      <c r="A38" s="10"/>
      <c r="B38" s="10"/>
      <c r="C38" s="3" t="s">
        <v>17</v>
      </c>
      <c r="D38" s="12"/>
      <c r="E38" s="12"/>
      <c r="F38" s="12"/>
      <c r="G38" s="12"/>
      <c r="H38" s="12">
        <f t="shared" si="3"/>
        <v>0</v>
      </c>
    </row>
    <row r="39" spans="1:8" s="1" customFormat="1" ht="63.75">
      <c r="A39" s="2">
        <v>41030700</v>
      </c>
      <c r="B39" s="21" t="s">
        <v>47</v>
      </c>
      <c r="C39" s="2" t="s">
        <v>25</v>
      </c>
      <c r="D39" s="25">
        <v>724404</v>
      </c>
      <c r="E39" s="25"/>
      <c r="F39" s="25"/>
      <c r="G39" s="25"/>
      <c r="H39" s="25">
        <f t="shared" si="3"/>
        <v>724404</v>
      </c>
    </row>
    <row r="40" spans="1:8" ht="140.25">
      <c r="A40" s="33">
        <v>41030800</v>
      </c>
      <c r="B40" s="4" t="s">
        <v>44</v>
      </c>
      <c r="C40" s="35" t="s">
        <v>25</v>
      </c>
      <c r="D40" s="31">
        <f>SUM(D42:D49)</f>
        <v>44077132</v>
      </c>
      <c r="E40" s="31">
        <f>SUM(E42:E49)</f>
        <v>0</v>
      </c>
      <c r="F40" s="31">
        <f>SUM(F42:F49)</f>
        <v>0</v>
      </c>
      <c r="G40" s="31">
        <f>SUM(G42:G49)</f>
        <v>0</v>
      </c>
      <c r="H40" s="31">
        <f>SUM(H42:H49)</f>
        <v>44077132</v>
      </c>
    </row>
    <row r="41" spans="1:8" ht="76.5">
      <c r="A41" s="34"/>
      <c r="B41" s="5" t="s">
        <v>45</v>
      </c>
      <c r="C41" s="36"/>
      <c r="D41" s="32"/>
      <c r="E41" s="32"/>
      <c r="F41" s="32"/>
      <c r="G41" s="32"/>
      <c r="H41" s="32"/>
    </row>
    <row r="42" spans="1:8" ht="12.75">
      <c r="A42" s="3"/>
      <c r="B42" s="4" t="s">
        <v>26</v>
      </c>
      <c r="C42" s="3" t="s">
        <v>10</v>
      </c>
      <c r="D42" s="3">
        <v>8569035</v>
      </c>
      <c r="E42" s="3"/>
      <c r="F42" s="3"/>
      <c r="G42" s="3"/>
      <c r="H42" s="3">
        <f>D42+F42</f>
        <v>8569035</v>
      </c>
    </row>
    <row r="43" spans="1:8" ht="12.75">
      <c r="A43" s="3"/>
      <c r="B43" s="3"/>
      <c r="C43" s="3" t="s">
        <v>11</v>
      </c>
      <c r="D43" s="3">
        <v>5386612</v>
      </c>
      <c r="E43" s="3"/>
      <c r="F43" s="3"/>
      <c r="G43" s="3"/>
      <c r="H43" s="3">
        <f aca="true" t="shared" si="4" ref="H43:H49">D43+F43</f>
        <v>5386612</v>
      </c>
    </row>
    <row r="44" spans="1:8" ht="12.75">
      <c r="A44" s="3"/>
      <c r="B44" s="3"/>
      <c r="C44" s="3" t="s">
        <v>12</v>
      </c>
      <c r="D44" s="3">
        <v>7159812</v>
      </c>
      <c r="E44" s="3"/>
      <c r="F44" s="3"/>
      <c r="G44" s="3"/>
      <c r="H44" s="3">
        <f t="shared" si="4"/>
        <v>7159812</v>
      </c>
    </row>
    <row r="45" spans="1:8" ht="12.75">
      <c r="A45" s="3"/>
      <c r="B45" s="3"/>
      <c r="C45" s="3" t="s">
        <v>13</v>
      </c>
      <c r="D45" s="3">
        <v>4410694</v>
      </c>
      <c r="E45" s="3"/>
      <c r="F45" s="3"/>
      <c r="G45" s="3"/>
      <c r="H45" s="3">
        <f t="shared" si="4"/>
        <v>4410694</v>
      </c>
    </row>
    <row r="46" spans="1:8" ht="12.75">
      <c r="A46" s="3"/>
      <c r="B46" s="3"/>
      <c r="C46" s="3" t="s">
        <v>14</v>
      </c>
      <c r="D46" s="3">
        <v>8167611</v>
      </c>
      <c r="E46" s="3"/>
      <c r="F46" s="3"/>
      <c r="G46" s="3"/>
      <c r="H46" s="3">
        <f t="shared" si="4"/>
        <v>8167611</v>
      </c>
    </row>
    <row r="47" spans="1:8" ht="12.75">
      <c r="A47" s="3"/>
      <c r="B47" s="3"/>
      <c r="C47" s="3" t="s">
        <v>15</v>
      </c>
      <c r="D47" s="3">
        <v>3042535</v>
      </c>
      <c r="E47" s="3"/>
      <c r="F47" s="3"/>
      <c r="G47" s="3"/>
      <c r="H47" s="3">
        <f t="shared" si="4"/>
        <v>3042535</v>
      </c>
    </row>
    <row r="48" spans="1:8" ht="12.75">
      <c r="A48" s="3"/>
      <c r="B48" s="3"/>
      <c r="C48" s="3" t="s">
        <v>16</v>
      </c>
      <c r="D48" s="3">
        <v>7340833</v>
      </c>
      <c r="E48" s="3"/>
      <c r="F48" s="3"/>
      <c r="G48" s="3"/>
      <c r="H48" s="3">
        <f t="shared" si="4"/>
        <v>7340833</v>
      </c>
    </row>
    <row r="49" spans="1:8" ht="12.75">
      <c r="A49" s="3"/>
      <c r="B49" s="3"/>
      <c r="C49" s="3" t="s">
        <v>17</v>
      </c>
      <c r="D49" s="3"/>
      <c r="E49" s="3"/>
      <c r="F49" s="3"/>
      <c r="G49" s="3"/>
      <c r="H49" s="3">
        <f t="shared" si="4"/>
        <v>0</v>
      </c>
    </row>
    <row r="50" spans="1:8" s="8" customFormat="1" ht="114.75">
      <c r="A50" s="6">
        <v>41030900</v>
      </c>
      <c r="B50" s="9" t="s">
        <v>40</v>
      </c>
      <c r="C50" s="13" t="s">
        <v>25</v>
      </c>
      <c r="D50" s="7">
        <f>SUM(D51:D58)</f>
        <v>22137900</v>
      </c>
      <c r="E50" s="7">
        <f>SUM(E51:E58)</f>
        <v>0</v>
      </c>
      <c r="F50" s="7">
        <f>SUM(F51:F58)</f>
        <v>0</v>
      </c>
      <c r="G50" s="7">
        <f>SUM(G51:G58)</f>
        <v>0</v>
      </c>
      <c r="H50" s="7">
        <f>SUM(H51:H58)</f>
        <v>22137900</v>
      </c>
    </row>
    <row r="51" spans="1:8" s="8" customFormat="1" ht="12.75">
      <c r="A51" s="7"/>
      <c r="B51" s="4" t="s">
        <v>26</v>
      </c>
      <c r="C51" s="3" t="s">
        <v>10</v>
      </c>
      <c r="D51" s="3">
        <v>1111223</v>
      </c>
      <c r="E51" s="3"/>
      <c r="F51" s="3"/>
      <c r="G51" s="3"/>
      <c r="H51" s="3">
        <f>D51+F51</f>
        <v>1111223</v>
      </c>
    </row>
    <row r="52" spans="1:8" s="8" customFormat="1" ht="12.75">
      <c r="A52" s="7"/>
      <c r="B52" s="7"/>
      <c r="C52" s="3" t="s">
        <v>11</v>
      </c>
      <c r="D52" s="3">
        <v>926924</v>
      </c>
      <c r="E52" s="3"/>
      <c r="F52" s="3"/>
      <c r="G52" s="3"/>
      <c r="H52" s="3">
        <f aca="true" t="shared" si="5" ref="H52:H58">D52+F52</f>
        <v>926924</v>
      </c>
    </row>
    <row r="53" spans="1:8" s="8" customFormat="1" ht="12.75">
      <c r="A53" s="7"/>
      <c r="B53" s="7"/>
      <c r="C53" s="3" t="s">
        <v>12</v>
      </c>
      <c r="D53" s="3">
        <v>1015316</v>
      </c>
      <c r="E53" s="3"/>
      <c r="F53" s="3"/>
      <c r="G53" s="3"/>
      <c r="H53" s="3">
        <f t="shared" si="5"/>
        <v>1015316</v>
      </c>
    </row>
    <row r="54" spans="1:8" s="8" customFormat="1" ht="12.75">
      <c r="A54" s="7"/>
      <c r="B54" s="7"/>
      <c r="C54" s="3" t="s">
        <v>13</v>
      </c>
      <c r="D54" s="3">
        <v>797840</v>
      </c>
      <c r="E54" s="3"/>
      <c r="F54" s="3"/>
      <c r="G54" s="3"/>
      <c r="H54" s="3">
        <f t="shared" si="5"/>
        <v>797840</v>
      </c>
    </row>
    <row r="55" spans="1:8" s="8" customFormat="1" ht="12.75">
      <c r="A55" s="7"/>
      <c r="B55" s="7"/>
      <c r="C55" s="3" t="s">
        <v>14</v>
      </c>
      <c r="D55" s="3">
        <v>973431</v>
      </c>
      <c r="E55" s="3"/>
      <c r="F55" s="3"/>
      <c r="G55" s="3"/>
      <c r="H55" s="3">
        <f t="shared" si="5"/>
        <v>973431</v>
      </c>
    </row>
    <row r="56" spans="1:8" s="8" customFormat="1" ht="12.75">
      <c r="A56" s="7"/>
      <c r="B56" s="7"/>
      <c r="C56" s="3" t="s">
        <v>15</v>
      </c>
      <c r="D56" s="3">
        <v>501718</v>
      </c>
      <c r="E56" s="3"/>
      <c r="F56" s="3"/>
      <c r="G56" s="3"/>
      <c r="H56" s="3">
        <f t="shared" si="5"/>
        <v>501718</v>
      </c>
    </row>
    <row r="57" spans="1:8" s="8" customFormat="1" ht="12.75">
      <c r="A57" s="7"/>
      <c r="B57" s="7"/>
      <c r="C57" s="3" t="s">
        <v>16</v>
      </c>
      <c r="D57" s="3">
        <v>640772</v>
      </c>
      <c r="E57" s="3"/>
      <c r="F57" s="3"/>
      <c r="G57" s="3"/>
      <c r="H57" s="3">
        <f t="shared" si="5"/>
        <v>640772</v>
      </c>
    </row>
    <row r="58" spans="1:8" s="8" customFormat="1" ht="12.75">
      <c r="A58" s="7"/>
      <c r="B58" s="7"/>
      <c r="C58" s="3" t="s">
        <v>17</v>
      </c>
      <c r="D58" s="3">
        <v>16170676</v>
      </c>
      <c r="E58" s="3"/>
      <c r="F58" s="3"/>
      <c r="G58" s="3"/>
      <c r="H58" s="3">
        <f t="shared" si="5"/>
        <v>16170676</v>
      </c>
    </row>
    <row r="59" spans="1:8" ht="140.25">
      <c r="A59" s="33">
        <v>41031000</v>
      </c>
      <c r="B59" s="4" t="s">
        <v>41</v>
      </c>
      <c r="C59" s="35" t="s">
        <v>25</v>
      </c>
      <c r="D59" s="31">
        <f>SUM(D61:D68)</f>
        <v>531000</v>
      </c>
      <c r="E59" s="31">
        <f>SUM(E61:E68)</f>
        <v>0</v>
      </c>
      <c r="F59" s="31">
        <f>SUM(F61:F68)</f>
        <v>0</v>
      </c>
      <c r="G59" s="31">
        <f>SUM(G61:G68)</f>
        <v>0</v>
      </c>
      <c r="H59" s="31">
        <f>SUM(H61:H68)</f>
        <v>531000</v>
      </c>
    </row>
    <row r="60" spans="1:8" ht="76.5">
      <c r="A60" s="34"/>
      <c r="B60" s="5" t="s">
        <v>42</v>
      </c>
      <c r="C60" s="36"/>
      <c r="D60" s="32"/>
      <c r="E60" s="32"/>
      <c r="F60" s="32"/>
      <c r="G60" s="32"/>
      <c r="H60" s="32"/>
    </row>
    <row r="61" spans="1:8" ht="12.75">
      <c r="A61" s="3"/>
      <c r="B61" s="4" t="s">
        <v>26</v>
      </c>
      <c r="C61" s="3" t="s">
        <v>10</v>
      </c>
      <c r="D61" s="3">
        <v>225610</v>
      </c>
      <c r="E61" s="3"/>
      <c r="F61" s="3"/>
      <c r="G61" s="3"/>
      <c r="H61" s="3">
        <f aca="true" t="shared" si="6" ref="H61:H68">D61+F61</f>
        <v>225610</v>
      </c>
    </row>
    <row r="62" spans="1:8" ht="12.75">
      <c r="A62" s="3"/>
      <c r="B62" s="3"/>
      <c r="C62" s="3" t="s">
        <v>11</v>
      </c>
      <c r="D62" s="3">
        <v>3458</v>
      </c>
      <c r="E62" s="3"/>
      <c r="F62" s="3"/>
      <c r="G62" s="3"/>
      <c r="H62" s="3">
        <f t="shared" si="6"/>
        <v>3458</v>
      </c>
    </row>
    <row r="63" spans="1:8" ht="12.75">
      <c r="A63" s="3"/>
      <c r="B63" s="3"/>
      <c r="C63" s="3" t="s">
        <v>12</v>
      </c>
      <c r="D63" s="3">
        <v>15836</v>
      </c>
      <c r="E63" s="3"/>
      <c r="F63" s="3"/>
      <c r="G63" s="3"/>
      <c r="H63" s="3">
        <f t="shared" si="6"/>
        <v>15836</v>
      </c>
    </row>
    <row r="64" spans="1:8" ht="12.75">
      <c r="A64" s="3"/>
      <c r="B64" s="3"/>
      <c r="C64" s="3" t="s">
        <v>13</v>
      </c>
      <c r="D64" s="3">
        <v>16290</v>
      </c>
      <c r="E64" s="3"/>
      <c r="F64" s="3"/>
      <c r="G64" s="3"/>
      <c r="H64" s="3">
        <f t="shared" si="6"/>
        <v>16290</v>
      </c>
    </row>
    <row r="65" spans="1:8" ht="12.75">
      <c r="A65" s="3"/>
      <c r="B65" s="3"/>
      <c r="C65" s="3" t="s">
        <v>14</v>
      </c>
      <c r="D65" s="3">
        <v>145861</v>
      </c>
      <c r="E65" s="3"/>
      <c r="F65" s="3"/>
      <c r="G65" s="3"/>
      <c r="H65" s="3">
        <f t="shared" si="6"/>
        <v>145861</v>
      </c>
    </row>
    <row r="66" spans="1:8" ht="12.75">
      <c r="A66" s="3"/>
      <c r="B66" s="3"/>
      <c r="C66" s="3" t="s">
        <v>15</v>
      </c>
      <c r="D66" s="3">
        <v>68448</v>
      </c>
      <c r="E66" s="3"/>
      <c r="F66" s="3"/>
      <c r="G66" s="3"/>
      <c r="H66" s="3">
        <f t="shared" si="6"/>
        <v>68448</v>
      </c>
    </row>
    <row r="67" spans="1:8" ht="12.75">
      <c r="A67" s="3"/>
      <c r="B67" s="3"/>
      <c r="C67" s="3" t="s">
        <v>16</v>
      </c>
      <c r="D67" s="3">
        <v>55497</v>
      </c>
      <c r="E67" s="3"/>
      <c r="F67" s="3"/>
      <c r="G67" s="3"/>
      <c r="H67" s="3">
        <f t="shared" si="6"/>
        <v>55497</v>
      </c>
    </row>
    <row r="68" spans="1:8" ht="12.75">
      <c r="A68" s="3"/>
      <c r="B68" s="3"/>
      <c r="C68" s="3" t="s">
        <v>17</v>
      </c>
      <c r="D68" s="3"/>
      <c r="E68" s="3"/>
      <c r="F68" s="3"/>
      <c r="G68" s="3"/>
      <c r="H68" s="3">
        <f t="shared" si="6"/>
        <v>0</v>
      </c>
    </row>
    <row r="69" spans="1:8" s="26" customFormat="1" ht="38.25">
      <c r="A69" s="6">
        <v>41031900</v>
      </c>
      <c r="B69" s="9" t="s">
        <v>52</v>
      </c>
      <c r="C69" s="13" t="s">
        <v>25</v>
      </c>
      <c r="D69" s="6">
        <f>SUM(D70:D77)</f>
        <v>0</v>
      </c>
      <c r="E69" s="6">
        <f>SUM(E70:E77)</f>
        <v>0</v>
      </c>
      <c r="F69" s="27">
        <f>SUM(F70:F77)</f>
        <v>26649265.39</v>
      </c>
      <c r="G69" s="6">
        <f>SUM(G70:G77)</f>
        <v>0</v>
      </c>
      <c r="H69" s="6">
        <f>SUM(H70:H77)</f>
        <v>26649265.39</v>
      </c>
    </row>
    <row r="70" spans="1:8" s="26" customFormat="1" ht="12.75">
      <c r="A70" s="6"/>
      <c r="B70" s="4" t="s">
        <v>26</v>
      </c>
      <c r="C70" s="3" t="s">
        <v>10</v>
      </c>
      <c r="D70" s="3"/>
      <c r="E70" s="3"/>
      <c r="F70" s="3">
        <v>5900300.49</v>
      </c>
      <c r="G70" s="3"/>
      <c r="H70" s="3">
        <f>D70+F70</f>
        <v>5900300.49</v>
      </c>
    </row>
    <row r="71" spans="1:8" s="26" customFormat="1" ht="12.75">
      <c r="A71" s="6"/>
      <c r="B71" s="6"/>
      <c r="C71" s="3" t="s">
        <v>11</v>
      </c>
      <c r="D71" s="3"/>
      <c r="E71" s="3"/>
      <c r="F71" s="3">
        <v>6094318.33</v>
      </c>
      <c r="G71" s="3"/>
      <c r="H71" s="3">
        <f aca="true" t="shared" si="7" ref="H71:H77">D71+F71</f>
        <v>6094318.33</v>
      </c>
    </row>
    <row r="72" spans="1:8" s="26" customFormat="1" ht="12.75">
      <c r="A72" s="6"/>
      <c r="B72" s="6"/>
      <c r="C72" s="3" t="s">
        <v>12</v>
      </c>
      <c r="D72" s="3"/>
      <c r="E72" s="3"/>
      <c r="F72" s="3">
        <v>1851315.25</v>
      </c>
      <c r="G72" s="3"/>
      <c r="H72" s="3">
        <f t="shared" si="7"/>
        <v>1851315.25</v>
      </c>
    </row>
    <row r="73" spans="1:8" s="26" customFormat="1" ht="12.75">
      <c r="A73" s="6"/>
      <c r="B73" s="6"/>
      <c r="C73" s="3" t="s">
        <v>13</v>
      </c>
      <c r="D73" s="3"/>
      <c r="E73" s="3"/>
      <c r="F73" s="3">
        <v>981397.98</v>
      </c>
      <c r="G73" s="3"/>
      <c r="H73" s="3">
        <f t="shared" si="7"/>
        <v>981397.98</v>
      </c>
    </row>
    <row r="74" spans="1:8" s="26" customFormat="1" ht="12.75">
      <c r="A74" s="6"/>
      <c r="B74" s="6"/>
      <c r="C74" s="3" t="s">
        <v>14</v>
      </c>
      <c r="D74" s="3"/>
      <c r="E74" s="3"/>
      <c r="F74" s="3">
        <v>3793220.8</v>
      </c>
      <c r="G74" s="3"/>
      <c r="H74" s="3">
        <f t="shared" si="7"/>
        <v>3793220.8</v>
      </c>
    </row>
    <row r="75" spans="1:8" s="26" customFormat="1" ht="12.75">
      <c r="A75" s="6"/>
      <c r="B75" s="6"/>
      <c r="C75" s="3" t="s">
        <v>15</v>
      </c>
      <c r="D75" s="3"/>
      <c r="E75" s="3"/>
      <c r="F75" s="3">
        <v>1719678.54</v>
      </c>
      <c r="G75" s="3"/>
      <c r="H75" s="3">
        <f t="shared" si="7"/>
        <v>1719678.54</v>
      </c>
    </row>
    <row r="76" spans="1:8" s="26" customFormat="1" ht="12.75">
      <c r="A76" s="6"/>
      <c r="B76" s="6"/>
      <c r="C76" s="3" t="s">
        <v>16</v>
      </c>
      <c r="D76" s="3"/>
      <c r="E76" s="3"/>
      <c r="F76" s="3">
        <v>4241264.78</v>
      </c>
      <c r="G76" s="3"/>
      <c r="H76" s="3">
        <f t="shared" si="7"/>
        <v>4241264.78</v>
      </c>
    </row>
    <row r="77" spans="1:8" s="26" customFormat="1" ht="12.75">
      <c r="A77" s="6"/>
      <c r="B77" s="6"/>
      <c r="C77" s="3" t="s">
        <v>17</v>
      </c>
      <c r="D77" s="3"/>
      <c r="E77" s="3"/>
      <c r="F77" s="3">
        <v>2067769.22</v>
      </c>
      <c r="G77" s="3"/>
      <c r="H77" s="3">
        <f t="shared" si="7"/>
        <v>2067769.22</v>
      </c>
    </row>
    <row r="78" spans="1:8" ht="38.25">
      <c r="A78" s="3">
        <v>41032200</v>
      </c>
      <c r="B78" s="5" t="s">
        <v>48</v>
      </c>
      <c r="C78" s="24" t="s">
        <v>25</v>
      </c>
      <c r="D78" s="3">
        <f>3221000+3471000</f>
        <v>6692000</v>
      </c>
      <c r="E78" s="3"/>
      <c r="F78" s="3"/>
      <c r="G78" s="3"/>
      <c r="H78" s="3">
        <f>D78+F78</f>
        <v>6692000</v>
      </c>
    </row>
    <row r="79" spans="1:8" ht="38.25">
      <c r="A79" s="3">
        <v>41032300</v>
      </c>
      <c r="B79" s="4" t="s">
        <v>51</v>
      </c>
      <c r="C79" s="24" t="s">
        <v>25</v>
      </c>
      <c r="D79" s="3">
        <f>SUM(D80:D87)</f>
        <v>7304500</v>
      </c>
      <c r="E79" s="3"/>
      <c r="F79" s="3"/>
      <c r="G79" s="3"/>
      <c r="H79" s="3"/>
    </row>
    <row r="80" spans="1:8" ht="12.75">
      <c r="A80" s="3"/>
      <c r="B80" s="4" t="s">
        <v>26</v>
      </c>
      <c r="C80" s="3" t="s">
        <v>10</v>
      </c>
      <c r="D80" s="3">
        <v>776042</v>
      </c>
      <c r="E80" s="3"/>
      <c r="F80" s="3"/>
      <c r="G80" s="3"/>
      <c r="H80" s="3">
        <f>D80+F80</f>
        <v>776042</v>
      </c>
    </row>
    <row r="81" spans="1:8" ht="12.75">
      <c r="A81" s="3"/>
      <c r="B81" s="3"/>
      <c r="C81" s="3" t="s">
        <v>11</v>
      </c>
      <c r="D81" s="3">
        <v>1088007</v>
      </c>
      <c r="E81" s="3"/>
      <c r="F81" s="3"/>
      <c r="G81" s="3"/>
      <c r="H81" s="3">
        <f aca="true" t="shared" si="8" ref="H81:H87">D81+F81</f>
        <v>1088007</v>
      </c>
    </row>
    <row r="82" spans="1:8" ht="12.75">
      <c r="A82" s="3"/>
      <c r="B82" s="3"/>
      <c r="C82" s="3" t="s">
        <v>12</v>
      </c>
      <c r="D82" s="3">
        <v>822361</v>
      </c>
      <c r="E82" s="3"/>
      <c r="F82" s="3"/>
      <c r="G82" s="3"/>
      <c r="H82" s="3">
        <f t="shared" si="8"/>
        <v>822361</v>
      </c>
    </row>
    <row r="83" spans="1:8" ht="12.75">
      <c r="A83" s="3"/>
      <c r="B83" s="3"/>
      <c r="C83" s="3" t="s">
        <v>13</v>
      </c>
      <c r="D83" s="3">
        <v>629756</v>
      </c>
      <c r="E83" s="3"/>
      <c r="F83" s="3"/>
      <c r="G83" s="3"/>
      <c r="H83" s="3">
        <f t="shared" si="8"/>
        <v>629756</v>
      </c>
    </row>
    <row r="84" spans="1:8" ht="12.75">
      <c r="A84" s="3"/>
      <c r="B84" s="3"/>
      <c r="C84" s="3" t="s">
        <v>14</v>
      </c>
      <c r="D84" s="3">
        <v>1112475</v>
      </c>
      <c r="E84" s="3"/>
      <c r="F84" s="3"/>
      <c r="G84" s="3"/>
      <c r="H84" s="3">
        <f t="shared" si="8"/>
        <v>1112475</v>
      </c>
    </row>
    <row r="85" spans="1:8" ht="12.75">
      <c r="A85" s="3"/>
      <c r="B85" s="3"/>
      <c r="C85" s="3" t="s">
        <v>15</v>
      </c>
      <c r="D85" s="3">
        <v>440380</v>
      </c>
      <c r="E85" s="3"/>
      <c r="F85" s="3"/>
      <c r="G85" s="3"/>
      <c r="H85" s="3">
        <f t="shared" si="8"/>
        <v>440380</v>
      </c>
    </row>
    <row r="86" spans="1:8" ht="12.75">
      <c r="A86" s="3"/>
      <c r="B86" s="3"/>
      <c r="C86" s="3" t="s">
        <v>16</v>
      </c>
      <c r="D86" s="3">
        <v>1357739</v>
      </c>
      <c r="E86" s="3"/>
      <c r="F86" s="3"/>
      <c r="G86" s="3"/>
      <c r="H86" s="3">
        <f t="shared" si="8"/>
        <v>1357739</v>
      </c>
    </row>
    <row r="87" spans="1:8" ht="12.75">
      <c r="A87" s="3"/>
      <c r="B87" s="3"/>
      <c r="C87" s="3" t="s">
        <v>17</v>
      </c>
      <c r="D87" s="3">
        <v>1077740</v>
      </c>
      <c r="E87" s="3"/>
      <c r="F87" s="3"/>
      <c r="G87" s="3"/>
      <c r="H87" s="3">
        <f t="shared" si="8"/>
        <v>1077740</v>
      </c>
    </row>
    <row r="88" spans="1:8" ht="25.5">
      <c r="A88" s="3">
        <v>41034900</v>
      </c>
      <c r="B88" s="4" t="s">
        <v>49</v>
      </c>
      <c r="C88" s="24" t="s">
        <v>25</v>
      </c>
      <c r="D88" s="3"/>
      <c r="E88" s="3"/>
      <c r="F88" s="3">
        <v>701000</v>
      </c>
      <c r="G88" s="3"/>
      <c r="H88" s="3">
        <f>D88+F88</f>
        <v>701000</v>
      </c>
    </row>
    <row r="89" spans="1:8" ht="25.5">
      <c r="A89" s="3">
        <v>41035000</v>
      </c>
      <c r="B89" s="3" t="s">
        <v>50</v>
      </c>
      <c r="C89" s="24" t="s">
        <v>25</v>
      </c>
      <c r="D89" s="3">
        <f>170000+500000</f>
        <v>670000</v>
      </c>
      <c r="E89" s="3"/>
      <c r="F89" s="3"/>
      <c r="G89" s="3"/>
      <c r="H89" s="3">
        <f>D89+F89</f>
        <v>670000</v>
      </c>
    </row>
    <row r="90" spans="1:8" s="1" customFormat="1" ht="25.5">
      <c r="A90" s="10">
        <v>41021300</v>
      </c>
      <c r="B90" s="4" t="s">
        <v>53</v>
      </c>
      <c r="C90" s="10" t="s">
        <v>25</v>
      </c>
      <c r="D90" s="11">
        <f>SUM(D91:D98)</f>
        <v>11715000</v>
      </c>
      <c r="E90" s="11">
        <f>SUM(E91:E98)</f>
        <v>0</v>
      </c>
      <c r="F90" s="11"/>
      <c r="G90" s="11">
        <f>SUM(G91:G98)</f>
        <v>0</v>
      </c>
      <c r="H90" s="11">
        <f>SUM(H91:H98)</f>
        <v>11715000</v>
      </c>
    </row>
    <row r="91" spans="1:8" s="1" customFormat="1" ht="12.75">
      <c r="A91" s="10"/>
      <c r="B91" s="4" t="s">
        <v>26</v>
      </c>
      <c r="C91" s="3" t="s">
        <v>10</v>
      </c>
      <c r="D91" s="12">
        <v>1410666</v>
      </c>
      <c r="E91" s="12"/>
      <c r="F91" s="12"/>
      <c r="G91" s="12"/>
      <c r="H91" s="12">
        <f>D91+F91</f>
        <v>1410666</v>
      </c>
    </row>
    <row r="92" spans="1:8" s="1" customFormat="1" ht="12.75">
      <c r="A92" s="10"/>
      <c r="B92" s="10"/>
      <c r="C92" s="3" t="s">
        <v>11</v>
      </c>
      <c r="D92" s="12">
        <v>943654</v>
      </c>
      <c r="E92" s="12"/>
      <c r="F92" s="12"/>
      <c r="G92" s="12"/>
      <c r="H92" s="12">
        <f>D92+F92</f>
        <v>943654</v>
      </c>
    </row>
    <row r="93" spans="1:8" s="1" customFormat="1" ht="12.75">
      <c r="A93" s="10"/>
      <c r="B93" s="10"/>
      <c r="C93" s="3" t="s">
        <v>12</v>
      </c>
      <c r="D93" s="12">
        <v>1315306</v>
      </c>
      <c r="E93" s="12"/>
      <c r="F93" s="12"/>
      <c r="G93" s="12"/>
      <c r="H93" s="12">
        <f aca="true" t="shared" si="9" ref="H93:H98">D93+F93</f>
        <v>1315306</v>
      </c>
    </row>
    <row r="94" spans="1:8" s="1" customFormat="1" ht="12.75">
      <c r="A94" s="10"/>
      <c r="B94" s="10"/>
      <c r="C94" s="3" t="s">
        <v>13</v>
      </c>
      <c r="D94" s="12">
        <v>602172</v>
      </c>
      <c r="E94" s="12"/>
      <c r="F94" s="12"/>
      <c r="G94" s="12"/>
      <c r="H94" s="12">
        <f t="shared" si="9"/>
        <v>602172</v>
      </c>
    </row>
    <row r="95" spans="1:8" s="1" customFormat="1" ht="12.75">
      <c r="A95" s="10"/>
      <c r="B95" s="10"/>
      <c r="C95" s="3" t="s">
        <v>14</v>
      </c>
      <c r="D95" s="12">
        <v>1173808</v>
      </c>
      <c r="E95" s="12"/>
      <c r="F95" s="12"/>
      <c r="G95" s="12"/>
      <c r="H95" s="12">
        <f t="shared" si="9"/>
        <v>1173808</v>
      </c>
    </row>
    <row r="96" spans="1:8" s="1" customFormat="1" ht="12.75">
      <c r="A96" s="10"/>
      <c r="B96" s="10"/>
      <c r="C96" s="3" t="s">
        <v>15</v>
      </c>
      <c r="D96" s="12">
        <v>384742</v>
      </c>
      <c r="E96" s="12"/>
      <c r="F96" s="12"/>
      <c r="G96" s="12"/>
      <c r="H96" s="12">
        <f t="shared" si="9"/>
        <v>384742</v>
      </c>
    </row>
    <row r="97" spans="1:8" s="1" customFormat="1" ht="12.75">
      <c r="A97" s="10"/>
      <c r="B97" s="10"/>
      <c r="C97" s="3" t="s">
        <v>16</v>
      </c>
      <c r="D97" s="12">
        <v>1027987</v>
      </c>
      <c r="E97" s="12"/>
      <c r="F97" s="12"/>
      <c r="G97" s="12"/>
      <c r="H97" s="12">
        <f t="shared" si="9"/>
        <v>1027987</v>
      </c>
    </row>
    <row r="98" spans="1:8" s="1" customFormat="1" ht="12.75">
      <c r="A98" s="2"/>
      <c r="B98" s="2"/>
      <c r="C98" s="3" t="s">
        <v>17</v>
      </c>
      <c r="D98" s="25">
        <v>4856665</v>
      </c>
      <c r="E98" s="25"/>
      <c r="F98" s="25"/>
      <c r="G98" s="25"/>
      <c r="H98" s="25">
        <f t="shared" si="9"/>
        <v>4856665</v>
      </c>
    </row>
    <row r="99" spans="1:8" ht="12.75" hidden="1">
      <c r="A99" s="3"/>
      <c r="B99" s="3"/>
      <c r="C99" s="3"/>
      <c r="D99" s="3"/>
      <c r="E99" s="3"/>
      <c r="F99" s="3"/>
      <c r="G99" s="3"/>
      <c r="H99" s="3"/>
    </row>
    <row r="100" spans="1:8" s="23" customFormat="1" ht="12.75">
      <c r="A100" s="22"/>
      <c r="B100" s="22" t="s">
        <v>37</v>
      </c>
      <c r="C100" s="22"/>
      <c r="D100" s="22">
        <f>D10</f>
        <v>137704836</v>
      </c>
      <c r="E100" s="22">
        <f>E10</f>
        <v>0</v>
      </c>
      <c r="F100" s="22">
        <f>F10</f>
        <v>28710265.39</v>
      </c>
      <c r="G100" s="22">
        <f>G10</f>
        <v>0</v>
      </c>
      <c r="H100" s="22">
        <f>H10</f>
        <v>166415101.39</v>
      </c>
    </row>
    <row r="101" s="8" customFormat="1" ht="12.75"/>
    <row r="102" s="8" customFormat="1" ht="12.75" hidden="1"/>
    <row r="103" s="8" customFormat="1" ht="32.25" customHeight="1" hidden="1"/>
    <row r="104" spans="1:8" s="1" customFormat="1" ht="12.75">
      <c r="A104" s="30" t="s">
        <v>0</v>
      </c>
      <c r="B104" s="30" t="s">
        <v>1</v>
      </c>
      <c r="C104" s="30" t="s">
        <v>2</v>
      </c>
      <c r="D104" s="30" t="s">
        <v>21</v>
      </c>
      <c r="E104" s="30"/>
      <c r="F104" s="30"/>
      <c r="G104" s="30"/>
      <c r="H104" s="30"/>
    </row>
    <row r="105" spans="1:8" s="1" customFormat="1" ht="12.75">
      <c r="A105" s="30"/>
      <c r="B105" s="30"/>
      <c r="C105" s="30"/>
      <c r="D105" s="30" t="s">
        <v>4</v>
      </c>
      <c r="E105" s="30"/>
      <c r="F105" s="30" t="s">
        <v>7</v>
      </c>
      <c r="G105" s="30"/>
      <c r="H105" s="30" t="s">
        <v>8</v>
      </c>
    </row>
    <row r="106" spans="1:8" s="1" customFormat="1" ht="45" customHeight="1">
      <c r="A106" s="30"/>
      <c r="B106" s="30"/>
      <c r="C106" s="30"/>
      <c r="D106" s="2" t="s">
        <v>5</v>
      </c>
      <c r="E106" s="2" t="s">
        <v>38</v>
      </c>
      <c r="F106" s="2" t="s">
        <v>5</v>
      </c>
      <c r="G106" s="2" t="s">
        <v>38</v>
      </c>
      <c r="H106" s="30"/>
    </row>
    <row r="107" spans="1:8" s="8" customFormat="1" ht="38.25">
      <c r="A107" s="7">
        <v>250301</v>
      </c>
      <c r="B107" s="14" t="s">
        <v>22</v>
      </c>
      <c r="C107" s="15" t="s">
        <v>24</v>
      </c>
      <c r="D107" s="7">
        <v>115387400</v>
      </c>
      <c r="E107" s="7">
        <v>27.28</v>
      </c>
      <c r="F107" s="7"/>
      <c r="G107" s="7"/>
      <c r="H107" s="7">
        <f>D107+F107</f>
        <v>115387400</v>
      </c>
    </row>
    <row r="108" spans="1:8" s="8" customFormat="1" ht="25.5">
      <c r="A108" s="7">
        <v>250311</v>
      </c>
      <c r="B108" s="14" t="s">
        <v>23</v>
      </c>
      <c r="C108" s="15" t="s">
        <v>24</v>
      </c>
      <c r="D108" s="7">
        <f>39800-4355</f>
        <v>35445</v>
      </c>
      <c r="E108" s="7">
        <v>0.0077</v>
      </c>
      <c r="F108" s="7"/>
      <c r="G108" s="7"/>
      <c r="H108" s="7">
        <f>D108+F108</f>
        <v>35445</v>
      </c>
    </row>
    <row r="109" spans="1:8" s="8" customFormat="1" ht="25.5">
      <c r="A109" s="7">
        <v>250344</v>
      </c>
      <c r="B109" s="14" t="s">
        <v>43</v>
      </c>
      <c r="C109" s="15" t="s">
        <v>24</v>
      </c>
      <c r="D109" s="7">
        <v>721310</v>
      </c>
      <c r="E109" s="7"/>
      <c r="F109" s="7">
        <v>213000</v>
      </c>
      <c r="G109" s="7"/>
      <c r="H109" s="7">
        <f>D109+F109</f>
        <v>934310</v>
      </c>
    </row>
    <row r="110" spans="1:8" s="23" customFormat="1" ht="12.75">
      <c r="A110" s="22"/>
      <c r="B110" s="22" t="s">
        <v>37</v>
      </c>
      <c r="C110" s="22"/>
      <c r="D110" s="22">
        <f>D107+D108+D109</f>
        <v>116144155</v>
      </c>
      <c r="E110" s="22"/>
      <c r="F110" s="22">
        <f>F107+F108+F109</f>
        <v>213000</v>
      </c>
      <c r="G110" s="22"/>
      <c r="H110" s="22">
        <f>H107+H108+H109</f>
        <v>116357155</v>
      </c>
    </row>
    <row r="111" s="8" customFormat="1" ht="12.75" hidden="1"/>
    <row r="112" s="8" customFormat="1" ht="12.75" hidden="1"/>
    <row r="113" s="8" customFormat="1" ht="12.75" hidden="1"/>
    <row r="114" s="8" customFormat="1" ht="78" customHeight="1" hidden="1"/>
    <row r="115" spans="1:8" s="8" customFormat="1" ht="15.75">
      <c r="A115" s="29" t="s">
        <v>33</v>
      </c>
      <c r="B115" s="29"/>
      <c r="C115" s="29"/>
      <c r="D115" s="29"/>
      <c r="E115" s="29"/>
      <c r="F115" s="29"/>
      <c r="G115" s="29"/>
      <c r="H115" s="29"/>
    </row>
    <row r="116" spans="1:8" s="8" customFormat="1" ht="15">
      <c r="A116" s="17"/>
      <c r="B116" s="17"/>
      <c r="C116" s="17"/>
      <c r="D116" s="17"/>
      <c r="E116" s="17"/>
      <c r="F116" s="17"/>
      <c r="G116" s="17"/>
      <c r="H116" s="17"/>
    </row>
    <row r="117" spans="1:8" s="1" customFormat="1" ht="12.75">
      <c r="A117" s="30" t="s">
        <v>0</v>
      </c>
      <c r="B117" s="30" t="s">
        <v>1</v>
      </c>
      <c r="C117" s="30" t="s">
        <v>30</v>
      </c>
      <c r="D117" s="30" t="s">
        <v>32</v>
      </c>
      <c r="E117" s="30"/>
      <c r="F117" s="30"/>
      <c r="G117" s="30"/>
      <c r="H117" s="30"/>
    </row>
    <row r="118" spans="1:8" s="1" customFormat="1" ht="12.75">
      <c r="A118" s="30"/>
      <c r="B118" s="30"/>
      <c r="C118" s="30"/>
      <c r="D118" s="30" t="s">
        <v>4</v>
      </c>
      <c r="E118" s="30"/>
      <c r="F118" s="30" t="s">
        <v>7</v>
      </c>
      <c r="G118" s="30"/>
      <c r="H118" s="30" t="s">
        <v>8</v>
      </c>
    </row>
    <row r="119" spans="1:8" s="1" customFormat="1" ht="38.25">
      <c r="A119" s="30"/>
      <c r="B119" s="30"/>
      <c r="C119" s="30"/>
      <c r="D119" s="2" t="s">
        <v>5</v>
      </c>
      <c r="E119" s="2" t="s">
        <v>6</v>
      </c>
      <c r="F119" s="2" t="s">
        <v>5</v>
      </c>
      <c r="G119" s="2" t="s">
        <v>6</v>
      </c>
      <c r="H119" s="30"/>
    </row>
    <row r="120" spans="1:8" s="1" customFormat="1" ht="12.75">
      <c r="A120" s="2"/>
      <c r="B120" s="21" t="s">
        <v>36</v>
      </c>
      <c r="C120" s="2"/>
      <c r="D120" s="2">
        <f>SUM(D121:D127)</f>
        <v>241401419</v>
      </c>
      <c r="E120" s="2"/>
      <c r="F120" s="2"/>
      <c r="G120" s="2"/>
      <c r="H120" s="2">
        <f>D120</f>
        <v>241401419</v>
      </c>
    </row>
    <row r="121" spans="1:8" s="8" customFormat="1" ht="15">
      <c r="A121" s="19">
        <v>41020900</v>
      </c>
      <c r="B121" s="20" t="s">
        <v>32</v>
      </c>
      <c r="C121" s="3" t="s">
        <v>10</v>
      </c>
      <c r="D121" s="19">
        <v>50738167</v>
      </c>
      <c r="E121" s="18"/>
      <c r="F121" s="18"/>
      <c r="G121" s="18"/>
      <c r="H121" s="2">
        <f aca="true" t="shared" si="10" ref="H121:H127">D121</f>
        <v>50738167</v>
      </c>
    </row>
    <row r="122" spans="1:8" s="8" customFormat="1" ht="15">
      <c r="A122" s="19">
        <v>41020900</v>
      </c>
      <c r="B122" s="20" t="s">
        <v>32</v>
      </c>
      <c r="C122" s="3" t="s">
        <v>11</v>
      </c>
      <c r="D122" s="19">
        <v>30242402</v>
      </c>
      <c r="E122" s="18"/>
      <c r="F122" s="18"/>
      <c r="G122" s="18"/>
      <c r="H122" s="2">
        <f t="shared" si="10"/>
        <v>30242402</v>
      </c>
    </row>
    <row r="123" spans="1:8" s="8" customFormat="1" ht="15">
      <c r="A123" s="19">
        <v>41020900</v>
      </c>
      <c r="B123" s="20" t="s">
        <v>32</v>
      </c>
      <c r="C123" s="3" t="s">
        <v>12</v>
      </c>
      <c r="D123" s="19">
        <v>31297752</v>
      </c>
      <c r="E123" s="18"/>
      <c r="F123" s="18"/>
      <c r="G123" s="18"/>
      <c r="H123" s="2">
        <f t="shared" si="10"/>
        <v>31297752</v>
      </c>
    </row>
    <row r="124" spans="1:8" s="8" customFormat="1" ht="15">
      <c r="A124" s="19">
        <v>41020900</v>
      </c>
      <c r="B124" s="20" t="s">
        <v>32</v>
      </c>
      <c r="C124" s="3" t="s">
        <v>13</v>
      </c>
      <c r="D124" s="19">
        <v>19979630</v>
      </c>
      <c r="E124" s="18"/>
      <c r="F124" s="18"/>
      <c r="G124" s="18"/>
      <c r="H124" s="2">
        <f t="shared" si="10"/>
        <v>19979630</v>
      </c>
    </row>
    <row r="125" spans="1:8" s="8" customFormat="1" ht="15">
      <c r="A125" s="19">
        <v>41020900</v>
      </c>
      <c r="B125" s="20" t="s">
        <v>32</v>
      </c>
      <c r="C125" s="3" t="s">
        <v>14</v>
      </c>
      <c r="D125" s="19">
        <v>43155101</v>
      </c>
      <c r="E125" s="18"/>
      <c r="F125" s="18"/>
      <c r="G125" s="18"/>
      <c r="H125" s="2">
        <f t="shared" si="10"/>
        <v>43155101</v>
      </c>
    </row>
    <row r="126" spans="1:8" s="8" customFormat="1" ht="15">
      <c r="A126" s="19">
        <v>41020900</v>
      </c>
      <c r="B126" s="20" t="s">
        <v>32</v>
      </c>
      <c r="C126" s="3" t="s">
        <v>15</v>
      </c>
      <c r="D126" s="19">
        <v>23357115</v>
      </c>
      <c r="E126" s="18"/>
      <c r="F126" s="18"/>
      <c r="G126" s="18"/>
      <c r="H126" s="2">
        <f t="shared" si="10"/>
        <v>23357115</v>
      </c>
    </row>
    <row r="127" spans="1:8" s="8" customFormat="1" ht="15">
      <c r="A127" s="19">
        <v>41020900</v>
      </c>
      <c r="B127" s="20" t="s">
        <v>32</v>
      </c>
      <c r="C127" s="3" t="s">
        <v>16</v>
      </c>
      <c r="D127" s="19">
        <v>42631252</v>
      </c>
      <c r="E127" s="18"/>
      <c r="F127" s="18"/>
      <c r="G127" s="18"/>
      <c r="H127" s="2">
        <f t="shared" si="10"/>
        <v>42631252</v>
      </c>
    </row>
    <row r="128" spans="1:8" s="8" customFormat="1" ht="15" hidden="1">
      <c r="A128" s="18"/>
      <c r="B128" s="18"/>
      <c r="C128" s="3" t="s">
        <v>31</v>
      </c>
      <c r="D128" s="18"/>
      <c r="E128" s="18"/>
      <c r="F128" s="18"/>
      <c r="G128" s="18"/>
      <c r="H128" s="18"/>
    </row>
    <row r="129" s="8" customFormat="1" ht="12.75"/>
    <row r="130" spans="2:7" s="16" customFormat="1" ht="15">
      <c r="B130" s="16" t="s">
        <v>27</v>
      </c>
      <c r="G130" s="16" t="s">
        <v>28</v>
      </c>
    </row>
    <row r="131" s="8" customFormat="1" ht="12.75"/>
    <row r="132" s="8" customFormat="1" ht="12.75"/>
    <row r="133" s="8" customFormat="1" ht="12.75"/>
    <row r="134" s="8" customFormat="1" ht="12.75"/>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sheetData>
  <mergeCells count="37">
    <mergeCell ref="A59:A60"/>
    <mergeCell ref="C59:C60"/>
    <mergeCell ref="D59:D60"/>
    <mergeCell ref="E59:E60"/>
    <mergeCell ref="F59:F60"/>
    <mergeCell ref="G59:G60"/>
    <mergeCell ref="H59:H60"/>
    <mergeCell ref="A5:H5"/>
    <mergeCell ref="A7:A9"/>
    <mergeCell ref="H8:H9"/>
    <mergeCell ref="A40:A41"/>
    <mergeCell ref="C40:C41"/>
    <mergeCell ref="D40:D41"/>
    <mergeCell ref="E40:E41"/>
    <mergeCell ref="H40:H41"/>
    <mergeCell ref="D7:H7"/>
    <mergeCell ref="D8:E8"/>
    <mergeCell ref="F8:G8"/>
    <mergeCell ref="B7:B9"/>
    <mergeCell ref="C7:C9"/>
    <mergeCell ref="F40:F41"/>
    <mergeCell ref="G40:G41"/>
    <mergeCell ref="A104:A106"/>
    <mergeCell ref="B104:B106"/>
    <mergeCell ref="C104:C106"/>
    <mergeCell ref="D104:H104"/>
    <mergeCell ref="D105:E105"/>
    <mergeCell ref="F105:G105"/>
    <mergeCell ref="H105:H106"/>
    <mergeCell ref="A115:H115"/>
    <mergeCell ref="A117:A119"/>
    <mergeCell ref="B117:B119"/>
    <mergeCell ref="C117:C119"/>
    <mergeCell ref="D117:H117"/>
    <mergeCell ref="D118:E118"/>
    <mergeCell ref="F118:G118"/>
    <mergeCell ref="H118:H119"/>
  </mergeCells>
  <printOptions/>
  <pageMargins left="0.7874015748031497" right="0.33" top="0.58" bottom="0.3937007874015748" header="0.58" footer="0.46"/>
  <pageSetup fitToHeight="4"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Логвиненко</cp:lastModifiedBy>
  <cp:lastPrinted>2005-12-08T08:24:13Z</cp:lastPrinted>
  <dcterms:created xsi:type="dcterms:W3CDTF">1996-10-08T23:32:33Z</dcterms:created>
  <dcterms:modified xsi:type="dcterms:W3CDTF">2005-12-08T09:43:47Z</dcterms:modified>
  <cp:category/>
  <cp:version/>
  <cp:contentType/>
  <cp:contentStatus/>
</cp:coreProperties>
</file>